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แผนและผล KM 52" sheetId="1" r:id="rId1"/>
    <sheet name="แนบกิจกรรมขยายผล" sheetId="2" r:id="rId2"/>
  </sheets>
  <definedNames>
    <definedName name="_xlnm.Print_Titles" localSheetId="0">'แผนและผล KM 52'!$5:$6</definedName>
  </definedNames>
  <calcPr fullCalcOnLoad="1"/>
</workbook>
</file>

<file path=xl/sharedStrings.xml><?xml version="1.0" encoding="utf-8"?>
<sst xmlns="http://schemas.openxmlformats.org/spreadsheetml/2006/main" count="139" uniqueCount="95">
  <si>
    <t>ขั้นตอนที่</t>
  </si>
  <si>
    <t>กิจกรรมและขั้นตอน</t>
  </si>
  <si>
    <t>รูปแบบกิจกรรม</t>
  </si>
  <si>
    <t>ผลการดำเนินการ</t>
  </si>
  <si>
    <t>มิ.ย</t>
  </si>
  <si>
    <t>ก.ค</t>
  </si>
  <si>
    <t>ส.ค</t>
  </si>
  <si>
    <t>ก.ย</t>
  </si>
  <si>
    <t>ต.ค</t>
  </si>
  <si>
    <t>พ.ย</t>
  </si>
  <si>
    <t>ธ.ค</t>
  </si>
  <si>
    <t>ม.ค.</t>
  </si>
  <si>
    <t>ก.พ.</t>
  </si>
  <si>
    <t>มี.ค.</t>
  </si>
  <si>
    <t>เม.ย.</t>
  </si>
  <si>
    <t>พ.ค.</t>
  </si>
  <si>
    <t>✓</t>
  </si>
  <si>
    <t>2. ประชุมเพื่อประเมินผลการดำเนินงาน และกำหนดเป้าหมายและแผนในปีต่อไป</t>
  </si>
  <si>
    <t>Plan</t>
  </si>
  <si>
    <t>Action</t>
  </si>
  <si>
    <t xml:space="preserve">✓
</t>
  </si>
  <si>
    <t xml:space="preserve">Website KM เพื่อ
</t>
  </si>
  <si>
    <t>การแลกเปลี่ยนเรียนรู้</t>
  </si>
  <si>
    <t xml:space="preserve">ประชาสัมพันธ์/ แนะนำ / 
ส่งเสริมและจูงใจการใช้ 
http://share.psu.ac.th และ </t>
  </si>
  <si>
    <t>2. สร้างระบบแรงจูงใจและรางวัล</t>
  </si>
  <si>
    <t xml:space="preserve">3. ติดตามผลการดำเนินงาน </t>
  </si>
  <si>
    <t>ปีการศึกษา 2552</t>
  </si>
  <si>
    <t>การดำเนินการสกัดเอาความรู้จากการวิจัยของอาจารย์และนักวิชาการ</t>
  </si>
  <si>
    <t xml:space="preserve">ประชุมคณะกรรมการการจัดการความรู้ </t>
  </si>
  <si>
    <t>ประเมินผลการดำเนินการด้านการจัดการความรู้</t>
  </si>
  <si>
    <t>1. สรุปผลการดำเนินการด้านการจัดการความรู้ตามเป้าหมายและแผนงานของปี 2552</t>
  </si>
  <si>
    <t xml:space="preserve"> - นำแผนการดำเนินการของปี 2552 มาเปรียบเทียบกับผลการดำเนินการ เพื่อปรับปรุงแผนงานของปีการศึกษา 2553 ต่อไป</t>
  </si>
  <si>
    <t>รายละเอียด/ ผู้รับผิดชอบ</t>
  </si>
  <si>
    <t xml:space="preserve">✓
</t>
  </si>
  <si>
    <t xml:space="preserve">✓
</t>
  </si>
  <si>
    <t xml:space="preserve"> จัดทำโครงการการรวบรวมองค์ความรู้ในขั้นตอนปฎิบัติงานแบบหลายหน้าที่ "Knowledge in Multi-functional Procedure (KMP)" ของสำนักงานเลขานุการคณะฯ
</t>
  </si>
  <si>
    <t xml:space="preserve"> - ดำเนินการอย่างน้อยเดือนละ 2 ครั้ง
- ผู้รับผิดชอบ คณะทำงาน KM
</t>
  </si>
  <si>
    <t xml:space="preserve"> - ดำเนินการอย่างน้อย 6 เรื่อง/ ปี
 - ผู้รับผิดชอบ งาน/ หน่วยงาน ในสำนักงานเลขานุการ เป็นหน่วยงานนำร่องในการบันทึก
 </t>
  </si>
  <si>
    <t xml:space="preserve"> - ผู้รับผิดชอบ คณะทำงาน KM</t>
  </si>
  <si>
    <t xml:space="preserve"> - ให้รางวัลทุก 3 เดือน</t>
  </si>
  <si>
    <t xml:space="preserve"> - 3 ครั้งต่อปี
- ผู้รับผิดชอบ คณะทำงาน KM</t>
  </si>
  <si>
    <t xml:space="preserve"> -  ผู้รับผิดชอบ คณะทำงาน KM</t>
  </si>
  <si>
    <t>2.  กิจกรรมมหกรรม Share ของงาน/ หน่วยงาน ในสำนักงานเลขานุการคณะฯ 
(โดยให้งาน/ หน่วยงาน รวบรวมองค์ความรู้ทุก 6 เดือน มารายงานผลการรวบรวมองค์ความรู้)</t>
  </si>
  <si>
    <t>1. ประชาสัมพันธ์เชิญชวนให้มีการใช้ http://share.psu.ac.th. อย่างต่อเนื่อง</t>
  </si>
  <si>
    <t xml:space="preserve">1. ให้บันทึกเรื่องเกี่ยวกับงานในงาน/หน่วยงาน  เช่น กฎ ระเบียบ วิธีการทำงาน การลดขั้นตอนการทำงาน การเพิ่มประสิทธิภาพการทำงาน
การพัฒนาการทำงานร่วมกัน โดยบันทึกผ่านระบบ http://share.psu.ac.th. และ Website KM ของคณะฯ
2. ให้ดำเนินการประชาสัมพันธ์ให้บุคลากรในคณะฯ ทราบทาง E-mail </t>
  </si>
  <si>
    <t xml:space="preserve"> - จำนวนผู้ใช้ blog, จำนวนบันทึก, สถิติผู้เข้าอ่านบันทึก, สถิติบันทึกของหน่วยงานในคณะฯ, บันทึกแนะนำ  เพื่อการแลกเปลี่ยนเรียนรู้เพิ่มขึ้น</t>
  </si>
  <si>
    <t>คณบดี</t>
  </si>
  <si>
    <t>หน่วยวิเทศสัมพันธ์</t>
  </si>
  <si>
    <t>หน่วยวิจัย</t>
  </si>
  <si>
    <t>หน่วยพัสดุ</t>
  </si>
  <si>
    <t>หน่วยทะเบียนฯ</t>
  </si>
  <si>
    <t>หน่วยกิจการนักศึกษา</t>
  </si>
  <si>
    <t>หน่วยการเจ้าหน้าที่</t>
  </si>
  <si>
    <t>ภาควิชาสัตวศาสตร์</t>
  </si>
  <si>
    <t>ภาควิชาวาริชศาสตร์</t>
  </si>
  <si>
    <t>ภาควิชาพัฒนาการเกษตร</t>
  </si>
  <si>
    <t>งานประกันคุณภาพ</t>
  </si>
  <si>
    <t>งานนโยบายและแผน</t>
  </si>
  <si>
    <t>งานเทคโนโลยีและสารสนเทศ</t>
  </si>
  <si>
    <t>กลุ่มงานบริการวิชาการ</t>
  </si>
  <si>
    <t>กลุ่มงานจัดหาผลประโยชน์</t>
  </si>
  <si>
    <t>กลุ่มงานศูนย์วิจัยและสถานีวิจัย</t>
  </si>
  <si>
    <t xml:space="preserve"> จัดทำโครงการการรวบรวม
</t>
  </si>
  <si>
    <t>องค์ความรู้ในขั้นตอนปฎิบัติงาน</t>
  </si>
  <si>
    <t>แบบหลายหน้าที่ "Knowledge in</t>
  </si>
  <si>
    <t>(KMP)" ของสำนักงานเลขานุการ</t>
  </si>
  <si>
    <t>คณะฯ</t>
  </si>
  <si>
    <t>http://share.psu.ac.th</t>
  </si>
  <si>
    <t>เรื่อง "Change : อุดมศึกษาไทย"</t>
  </si>
  <si>
    <t>จำนวนเรื่อง</t>
  </si>
  <si>
    <t>วันที่
5</t>
  </si>
  <si>
    <t xml:space="preserve"> -  ดำเนินการ 12 ครั้ง/ ปี 
 </t>
  </si>
  <si>
    <t>- ผู้รับผิดชอบ กลุ่มงานบริการวิชาการ</t>
  </si>
  <si>
    <t xml:space="preserve">1. นำไปเผยแพร่ในสื่อวิทยุ 
</t>
  </si>
  <si>
    <t>หนังสือพิมพ์ และรวบรวมเป็นความรู้</t>
  </si>
  <si>
    <t>การดำเนินการสกัดเอาความรู้</t>
  </si>
  <si>
    <t>จากการวิจัยของอาจารย์และนักวิชาการ</t>
  </si>
  <si>
    <t>วันที่ 24</t>
  </si>
  <si>
    <t>วันที่ 4</t>
  </si>
  <si>
    <t>รวมจำนวนเรื่อง</t>
  </si>
  <si>
    <t>เรื่อง  การปฏิบัติและจัดการงานให้มีประสิทธิภาพ</t>
  </si>
  <si>
    <t xml:space="preserve">วิทยากรโดย : คุณสมหมาย สุขแจ่ม นักวิเคราะห์นโยบายและแผน คณะเภสัชศาสตร์ ในวันอังคารที่ 4 สิงหาคม 2552 </t>
  </si>
  <si>
    <t>เรื่อง "ปัญหาการปฏิบัติงานของเจ้าหน้าที่พัสดุระดับคณะในมหาวิทยาลัยสงขลานครินทร์ วิทยาเขตหาดใหญ่"</t>
  </si>
  <si>
    <t>วิทยากรโดย : คุณวราภรณ์ สุภเกษมวงศ์ นักวิชาการพัสดุ 6  ในวันพุธที่ 5 สิงหาคม 2552</t>
  </si>
  <si>
    <t>วิทยากรโดย คุณวิไลลักษณ์ สิงขรัตน์ และคุณขวัญฤทัย เดชอุดม  ในวันพฤหัสบดีที่ 4 มิถุนายน 2552</t>
  </si>
  <si>
    <t>- กิจกรรมบรรยายขยายผล 3 เรื่องhrtp://www.natres.psu.ac.th/Service/sweb/activity.htm</t>
  </si>
  <si>
    <t>บทความวิชาการ: 14  เรื่องhttp://www.natres.psu.ac.th/Service/sweb/index.htm</t>
  </si>
  <si>
    <t>วาระที่ 1.2 สรุปผลการจัดกิจกรรมบรรยายพิเศษ/ ขยายผล ปีการศึกษา 2552 (1 มิ.ย. - 21 ก.ย. 52)</t>
  </si>
  <si>
    <t xml:space="preserve">แผนและผลการดำเนินการกิจกรรมการจัดการความรู้ (KM) </t>
  </si>
  <si>
    <t>รายงานการประชุม
http://www.natres.psu.ac.th/WEBSITE/km2/05_km.htm</t>
  </si>
  <si>
    <t xml:space="preserve">- ดำเนินการ 2 ครั้ง/ ปี 
- ผู้รับผิดชอบ  ดำเนินการจัดกิจกรรม โดยกลุ่มงานบริการวิชาการ
- ผู้รับผิดชอบ สรุปผลจาการจัดกิจกรรมนำเสนอที่ประชุมกรรมการคณะฯ แจ้งเพื่อทราบผลการดำเนินงาน โดยคณะทำงาน KM </t>
  </si>
  <si>
    <t>คณะทรัพยากรธรรมชาติ  มหาวิทยาลัยสงขลานครินทร์ ปีการศึกษา 2552 รอบ 4 เดือน (1 มิ.ย. - 23 ก.ย. 52)</t>
  </si>
  <si>
    <t xml:space="preserve">ppt.การประชุมคณะทำงานฯ ครั้งที่ 8/2552(4/2552) </t>
  </si>
  <si>
    <t>หน่วยสารบรรณ</t>
  </si>
  <si>
    <t>รวมบันทึก 183 เรื่อง 
ผู้บันทึก 56 คน(นับซ้ำ)
http://share.psu.ac.th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</si>
</sst>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name val="AngsanaUPC"/>
      <family val="1"/>
    </font>
    <font>
      <sz val="14"/>
      <name val="Wingdings 2"/>
      <family val="1"/>
    </font>
    <font>
      <sz val="14"/>
      <name val="Arial Unicode MS"/>
      <family val="2"/>
    </font>
    <font>
      <sz val="12"/>
      <name val="Arial"/>
      <family val="0"/>
    </font>
    <font>
      <b/>
      <sz val="12"/>
      <name val="Arial"/>
      <family val="0"/>
    </font>
    <font>
      <sz val="12"/>
      <name val="Angsana New"/>
      <family val="1"/>
    </font>
    <font>
      <sz val="12"/>
      <name val="AngsanaUPC"/>
      <family val="1"/>
    </font>
    <font>
      <sz val="12"/>
      <name val="Arial Unicode MS"/>
      <family val="2"/>
    </font>
    <font>
      <sz val="10"/>
      <color indexed="12"/>
      <name val="Arial"/>
      <family val="0"/>
    </font>
    <font>
      <b/>
      <sz val="12"/>
      <color indexed="12"/>
      <name val="Angsana New"/>
      <family val="1"/>
    </font>
    <font>
      <sz val="12"/>
      <color indexed="12"/>
      <name val="Angsana New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sz val="16"/>
      <name val="Angsana New"/>
      <family val="1"/>
    </font>
    <font>
      <sz val="16"/>
      <color indexed="12"/>
      <name val="Angsana New"/>
      <family val="1"/>
    </font>
    <font>
      <sz val="14"/>
      <name val="Angsana New"/>
      <family val="1"/>
    </font>
    <font>
      <u val="single"/>
      <sz val="12"/>
      <color indexed="12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16" applyBorder="1" applyAlignment="1">
      <alignment horizontal="left" vertical="top" wrapText="1"/>
    </xf>
    <xf numFmtId="0" fontId="15" fillId="0" borderId="0" xfId="0" applyFont="1" applyAlignment="1">
      <alignment/>
    </xf>
    <xf numFmtId="0" fontId="2" fillId="0" borderId="1" xfId="16" applyFont="1" applyBorder="1" applyAlignment="1">
      <alignment vertical="top" wrapText="1"/>
    </xf>
    <xf numFmtId="0" fontId="2" fillId="0" borderId="2" xfId="16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9" fillId="0" borderId="5" xfId="16" applyFont="1" applyFill="1" applyBorder="1" applyAlignment="1">
      <alignment horizontal="center" vertical="top" wrapText="1"/>
    </xf>
    <xf numFmtId="0" fontId="19" fillId="0" borderId="8" xfId="16" applyFont="1" applyFill="1" applyBorder="1" applyAlignment="1">
      <alignment horizontal="center"/>
    </xf>
    <xf numFmtId="0" fontId="19" fillId="0" borderId="9" xfId="16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13" fillId="3" borderId="4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 quotePrefix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15" fillId="0" borderId="2" xfId="16" applyFont="1" applyBorder="1" applyAlignment="1" quotePrefix="1">
      <alignment vertical="top" wrapText="1"/>
    </xf>
    <xf numFmtId="0" fontId="15" fillId="0" borderId="5" xfId="16" applyFont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20" fillId="4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15" fillId="0" borderId="3" xfId="0" applyFont="1" applyBorder="1" applyAlignment="1">
      <alignment horizontal="center" vertical="top" wrapText="1"/>
    </xf>
    <xf numFmtId="0" fontId="10" fillId="0" borderId="0" xfId="0" applyFont="1" applyAlignment="1" quotePrefix="1">
      <alignment/>
    </xf>
    <xf numFmtId="0" fontId="23" fillId="0" borderId="3" xfId="16" applyFont="1" applyBorder="1" applyAlignment="1">
      <alignment horizontal="left" vertical="top" wrapText="1"/>
    </xf>
    <xf numFmtId="0" fontId="17" fillId="0" borderId="5" xfId="0" applyFont="1" applyBorder="1" applyAlignment="1" quotePrefix="1">
      <alignment horizontal="left" vertical="top" wrapText="1"/>
    </xf>
    <xf numFmtId="0" fontId="2" fillId="0" borderId="1" xfId="16" applyBorder="1" applyAlignment="1">
      <alignment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3" fillId="0" borderId="5" xfId="16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 quotePrefix="1">
      <alignment horizontal="left" vertical="top" wrapText="1"/>
    </xf>
    <xf numFmtId="0" fontId="14" fillId="4" borderId="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36</xdr:row>
      <xdr:rowOff>123825</xdr:rowOff>
    </xdr:from>
    <xdr:to>
      <xdr:col>2</xdr:col>
      <xdr:colOff>1628775</xdr:colOff>
      <xdr:row>37</xdr:row>
      <xdr:rowOff>590550</xdr:rowOff>
    </xdr:to>
    <xdr:sp>
      <xdr:nvSpPr>
        <xdr:cNvPr id="1" name="AutoShape 1"/>
        <xdr:cNvSpPr>
          <a:spLocks/>
        </xdr:cNvSpPr>
      </xdr:nvSpPr>
      <xdr:spPr>
        <a:xfrm>
          <a:off x="3409950" y="15821025"/>
          <a:ext cx="85725" cy="138112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res.psu.ac.th/Service/sweb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5.7109375" style="0" customWidth="1"/>
    <col min="2" max="2" width="22.28125" style="0" customWidth="1"/>
    <col min="3" max="3" width="24.7109375" style="0" customWidth="1"/>
    <col min="4" max="4" width="22.00390625" style="0" customWidth="1"/>
    <col min="5" max="14" width="3.8515625" style="38" customWidth="1"/>
    <col min="15" max="15" width="4.7109375" style="38" customWidth="1"/>
    <col min="16" max="16" width="3.8515625" style="38" customWidth="1"/>
    <col min="17" max="17" width="22.421875" style="22" customWidth="1"/>
  </cols>
  <sheetData>
    <row r="1" spans="1:17" ht="26.25" customHeight="1">
      <c r="A1" s="123" t="s">
        <v>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26.25" customHeight="1">
      <c r="A2" s="12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26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6" ht="9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7" s="1" customFormat="1" ht="23.25" customHeight="1">
      <c r="A5" s="128" t="s">
        <v>0</v>
      </c>
      <c r="B5" s="128" t="s">
        <v>1</v>
      </c>
      <c r="C5" s="128" t="s">
        <v>2</v>
      </c>
      <c r="D5" s="113" t="s">
        <v>32</v>
      </c>
      <c r="E5" s="115" t="s">
        <v>26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7"/>
      <c r="Q5" s="130" t="s">
        <v>3</v>
      </c>
    </row>
    <row r="6" spans="1:17" s="1" customFormat="1" ht="22.5" customHeight="1">
      <c r="A6" s="114"/>
      <c r="B6" s="114"/>
      <c r="C6" s="129"/>
      <c r="D6" s="114"/>
      <c r="E6" s="37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37" t="s">
        <v>10</v>
      </c>
      <c r="L6" s="37" t="s">
        <v>11</v>
      </c>
      <c r="M6" s="37" t="s">
        <v>12</v>
      </c>
      <c r="N6" s="37" t="s">
        <v>13</v>
      </c>
      <c r="O6" s="37" t="s">
        <v>14</v>
      </c>
      <c r="P6" s="37" t="s">
        <v>15</v>
      </c>
      <c r="Q6" s="131"/>
    </row>
    <row r="7" spans="1:17" s="1" customFormat="1" ht="180" customHeight="1">
      <c r="A7" s="2">
        <v>1</v>
      </c>
      <c r="B7" s="45" t="s">
        <v>35</v>
      </c>
      <c r="C7" s="48" t="s">
        <v>44</v>
      </c>
      <c r="D7" s="46" t="s">
        <v>37</v>
      </c>
      <c r="E7" s="102" t="s">
        <v>34</v>
      </c>
      <c r="F7" s="102" t="s">
        <v>34</v>
      </c>
      <c r="G7" s="102" t="s">
        <v>34</v>
      </c>
      <c r="H7" s="102" t="s">
        <v>34</v>
      </c>
      <c r="I7" s="50"/>
      <c r="J7" s="50" t="s">
        <v>34</v>
      </c>
      <c r="K7" s="50"/>
      <c r="L7" s="50" t="s">
        <v>33</v>
      </c>
      <c r="M7" s="50"/>
      <c r="N7" s="50" t="s">
        <v>33</v>
      </c>
      <c r="O7" s="50"/>
      <c r="P7" s="50" t="s">
        <v>33</v>
      </c>
      <c r="Q7" s="47" t="s">
        <v>94</v>
      </c>
    </row>
    <row r="8" spans="1:17" s="1" customFormat="1" ht="18">
      <c r="A8" s="2"/>
      <c r="B8" s="15"/>
      <c r="C8" s="80"/>
      <c r="D8" s="46"/>
      <c r="E8" s="120" t="s">
        <v>69</v>
      </c>
      <c r="F8" s="121"/>
      <c r="G8" s="121"/>
      <c r="H8" s="122"/>
      <c r="I8" s="50"/>
      <c r="J8" s="50"/>
      <c r="K8" s="50"/>
      <c r="L8" s="50"/>
      <c r="M8" s="50"/>
      <c r="N8" s="50"/>
      <c r="O8" s="50"/>
      <c r="P8" s="50"/>
      <c r="Q8" s="92" t="s">
        <v>79</v>
      </c>
    </row>
    <row r="9" spans="1:17" s="58" customFormat="1" ht="18.75" customHeight="1">
      <c r="A9" s="55"/>
      <c r="B9" s="61"/>
      <c r="C9" s="62"/>
      <c r="D9" s="56" t="s">
        <v>46</v>
      </c>
      <c r="E9" s="74">
        <v>4</v>
      </c>
      <c r="F9" s="74">
        <v>3</v>
      </c>
      <c r="G9" s="74">
        <v>2</v>
      </c>
      <c r="H9" s="74">
        <v>11</v>
      </c>
      <c r="I9" s="57"/>
      <c r="J9" s="57"/>
      <c r="K9" s="57"/>
      <c r="L9" s="57"/>
      <c r="M9" s="57"/>
      <c r="N9" s="57"/>
      <c r="O9" s="57"/>
      <c r="P9" s="57"/>
      <c r="Q9" s="60">
        <f aca="true" t="shared" si="0" ref="Q9:Q17">SUM(E9:P9)</f>
        <v>20</v>
      </c>
    </row>
    <row r="10" spans="1:17" s="58" customFormat="1" ht="18.75" customHeight="1">
      <c r="A10" s="55"/>
      <c r="B10" s="61"/>
      <c r="C10" s="62"/>
      <c r="D10" s="56" t="s">
        <v>55</v>
      </c>
      <c r="E10" s="74">
        <v>3</v>
      </c>
      <c r="F10" s="74">
        <v>5</v>
      </c>
      <c r="G10" s="74">
        <v>16</v>
      </c>
      <c r="H10" s="74">
        <v>5</v>
      </c>
      <c r="I10" s="57"/>
      <c r="J10" s="57"/>
      <c r="K10" s="57"/>
      <c r="L10" s="57"/>
      <c r="M10" s="57"/>
      <c r="N10" s="57"/>
      <c r="O10" s="57"/>
      <c r="P10" s="57"/>
      <c r="Q10" s="59">
        <f t="shared" si="0"/>
        <v>29</v>
      </c>
    </row>
    <row r="11" spans="1:17" s="58" customFormat="1" ht="18.75" customHeight="1">
      <c r="A11" s="55"/>
      <c r="B11" s="61"/>
      <c r="C11" s="62"/>
      <c r="D11" s="56" t="s">
        <v>54</v>
      </c>
      <c r="E11" s="74">
        <v>1</v>
      </c>
      <c r="F11" s="74">
        <v>1</v>
      </c>
      <c r="G11" s="71"/>
      <c r="H11" s="74">
        <v>1</v>
      </c>
      <c r="I11" s="69"/>
      <c r="J11" s="69"/>
      <c r="K11" s="69"/>
      <c r="L11" s="69"/>
      <c r="M11" s="69"/>
      <c r="N11" s="69"/>
      <c r="O11" s="69"/>
      <c r="P11" s="69"/>
      <c r="Q11" s="70">
        <f t="shared" si="0"/>
        <v>3</v>
      </c>
    </row>
    <row r="12" spans="1:17" s="58" customFormat="1" ht="18.75" customHeight="1">
      <c r="A12" s="55"/>
      <c r="B12" s="61"/>
      <c r="C12" s="62"/>
      <c r="D12" s="65" t="s">
        <v>53</v>
      </c>
      <c r="E12" s="75">
        <v>1</v>
      </c>
      <c r="F12" s="75">
        <v>1</v>
      </c>
      <c r="G12" s="75">
        <v>7</v>
      </c>
      <c r="H12" s="75">
        <v>2</v>
      </c>
      <c r="I12" s="66"/>
      <c r="J12" s="66"/>
      <c r="K12" s="66"/>
      <c r="L12" s="66"/>
      <c r="M12" s="66"/>
      <c r="N12" s="66"/>
      <c r="O12" s="66"/>
      <c r="P12" s="66"/>
      <c r="Q12" s="67">
        <f t="shared" si="0"/>
        <v>11</v>
      </c>
    </row>
    <row r="13" spans="1:17" s="58" customFormat="1" ht="18.75" customHeight="1">
      <c r="A13" s="55"/>
      <c r="B13" s="61"/>
      <c r="C13" s="62"/>
      <c r="D13" s="56" t="s">
        <v>60</v>
      </c>
      <c r="E13" s="74">
        <v>2</v>
      </c>
      <c r="F13" s="74">
        <v>1</v>
      </c>
      <c r="G13" s="74">
        <v>1</v>
      </c>
      <c r="H13" s="74">
        <v>2</v>
      </c>
      <c r="I13" s="57"/>
      <c r="J13" s="57"/>
      <c r="K13" s="57"/>
      <c r="L13" s="57"/>
      <c r="M13" s="57"/>
      <c r="N13" s="57"/>
      <c r="O13" s="57"/>
      <c r="P13" s="57"/>
      <c r="Q13" s="59">
        <f t="shared" si="0"/>
        <v>6</v>
      </c>
    </row>
    <row r="14" spans="1:17" s="58" customFormat="1" ht="18.75" customHeight="1">
      <c r="A14" s="55"/>
      <c r="B14" s="61"/>
      <c r="C14" s="62"/>
      <c r="D14" s="56" t="s">
        <v>59</v>
      </c>
      <c r="E14" s="74">
        <v>3</v>
      </c>
      <c r="F14" s="74">
        <v>2</v>
      </c>
      <c r="G14" s="74">
        <f>2+2</f>
        <v>4</v>
      </c>
      <c r="H14" s="74">
        <v>2</v>
      </c>
      <c r="I14" s="57"/>
      <c r="J14" s="57"/>
      <c r="K14" s="57"/>
      <c r="L14" s="57"/>
      <c r="M14" s="57"/>
      <c r="N14" s="57"/>
      <c r="O14" s="57"/>
      <c r="P14" s="57"/>
      <c r="Q14" s="59">
        <f>SUM(E14:P14)</f>
        <v>11</v>
      </c>
    </row>
    <row r="15" spans="1:17" s="58" customFormat="1" ht="18.75" customHeight="1">
      <c r="A15" s="55"/>
      <c r="B15" s="61"/>
      <c r="C15" s="62"/>
      <c r="D15" s="56" t="s">
        <v>61</v>
      </c>
      <c r="E15" s="74">
        <v>1</v>
      </c>
      <c r="F15" s="71"/>
      <c r="G15" s="71"/>
      <c r="H15" s="71"/>
      <c r="I15" s="57"/>
      <c r="J15" s="57"/>
      <c r="K15" s="57"/>
      <c r="L15" s="57"/>
      <c r="M15" s="57"/>
      <c r="N15" s="57"/>
      <c r="O15" s="57"/>
      <c r="P15" s="57"/>
      <c r="Q15" s="59">
        <f t="shared" si="0"/>
        <v>1</v>
      </c>
    </row>
    <row r="16" spans="1:17" s="58" customFormat="1" ht="18.75" customHeight="1">
      <c r="A16" s="55"/>
      <c r="B16" s="61"/>
      <c r="C16" s="62"/>
      <c r="D16" s="56" t="s">
        <v>58</v>
      </c>
      <c r="E16" s="74">
        <v>3</v>
      </c>
      <c r="F16" s="74">
        <v>5</v>
      </c>
      <c r="G16" s="74">
        <v>4</v>
      </c>
      <c r="H16" s="74">
        <v>4</v>
      </c>
      <c r="I16" s="57"/>
      <c r="J16" s="57"/>
      <c r="K16" s="57"/>
      <c r="L16" s="57"/>
      <c r="M16" s="57"/>
      <c r="N16" s="57"/>
      <c r="O16" s="57"/>
      <c r="P16" s="57"/>
      <c r="Q16" s="59">
        <f t="shared" si="0"/>
        <v>16</v>
      </c>
    </row>
    <row r="17" spans="1:17" s="58" customFormat="1" ht="18.75" customHeight="1">
      <c r="A17" s="55"/>
      <c r="B17" s="61"/>
      <c r="C17" s="62"/>
      <c r="D17" s="56" t="s">
        <v>57</v>
      </c>
      <c r="E17" s="74">
        <f>3+9</f>
        <v>12</v>
      </c>
      <c r="F17" s="74">
        <f>4+8</f>
        <v>12</v>
      </c>
      <c r="G17" s="74">
        <f>17+6</f>
        <v>23</v>
      </c>
      <c r="H17" s="74">
        <f>7+1</f>
        <v>8</v>
      </c>
      <c r="I17" s="57"/>
      <c r="J17" s="57"/>
      <c r="K17" s="57"/>
      <c r="L17" s="57"/>
      <c r="M17" s="57"/>
      <c r="N17" s="57"/>
      <c r="O17" s="57"/>
      <c r="P17" s="57"/>
      <c r="Q17" s="59">
        <f t="shared" si="0"/>
        <v>55</v>
      </c>
    </row>
    <row r="18" spans="1:17" s="58" customFormat="1" ht="18.75" customHeight="1">
      <c r="A18" s="55"/>
      <c r="B18" s="61"/>
      <c r="C18" s="62"/>
      <c r="D18" s="56" t="s">
        <v>56</v>
      </c>
      <c r="E18" s="74">
        <v>1</v>
      </c>
      <c r="F18" s="74">
        <v>2</v>
      </c>
      <c r="G18" s="74">
        <v>1</v>
      </c>
      <c r="H18" s="74">
        <v>4</v>
      </c>
      <c r="I18" s="57"/>
      <c r="J18" s="57"/>
      <c r="K18" s="57"/>
      <c r="L18" s="57"/>
      <c r="M18" s="57"/>
      <c r="N18" s="57"/>
      <c r="O18" s="57"/>
      <c r="P18" s="57"/>
      <c r="Q18" s="59">
        <f aca="true" t="shared" si="1" ref="Q18:Q26">SUM(E18:P18)</f>
        <v>8</v>
      </c>
    </row>
    <row r="19" spans="1:17" s="58" customFormat="1" ht="18.75" customHeight="1">
      <c r="A19" s="68"/>
      <c r="B19" s="63"/>
      <c r="C19" s="64"/>
      <c r="D19" s="56" t="s">
        <v>93</v>
      </c>
      <c r="E19" s="74"/>
      <c r="F19" s="74"/>
      <c r="G19" s="74"/>
      <c r="H19" s="74">
        <v>1</v>
      </c>
      <c r="I19" s="69"/>
      <c r="J19" s="69"/>
      <c r="K19" s="69"/>
      <c r="L19" s="69"/>
      <c r="M19" s="69"/>
      <c r="N19" s="69"/>
      <c r="O19" s="69"/>
      <c r="P19" s="69"/>
      <c r="Q19" s="70">
        <f t="shared" si="1"/>
        <v>1</v>
      </c>
    </row>
    <row r="20" spans="1:17" s="1" customFormat="1" ht="17.25" customHeight="1">
      <c r="A20" s="2">
        <v>1</v>
      </c>
      <c r="B20" s="15" t="s">
        <v>62</v>
      </c>
      <c r="C20" s="80"/>
      <c r="D20" s="103"/>
      <c r="E20" s="110" t="s">
        <v>69</v>
      </c>
      <c r="F20" s="111"/>
      <c r="G20" s="111"/>
      <c r="H20" s="112"/>
      <c r="I20" s="104"/>
      <c r="J20" s="104"/>
      <c r="K20" s="104"/>
      <c r="L20" s="104"/>
      <c r="M20" s="104"/>
      <c r="N20" s="104"/>
      <c r="O20" s="104"/>
      <c r="P20" s="104"/>
      <c r="Q20" s="105" t="s">
        <v>79</v>
      </c>
    </row>
    <row r="21" spans="1:17" s="1" customFormat="1" ht="17.25" customHeight="1">
      <c r="A21" s="2"/>
      <c r="B21" s="61" t="s">
        <v>63</v>
      </c>
      <c r="C21" s="80"/>
      <c r="D21" s="56" t="s">
        <v>52</v>
      </c>
      <c r="E21" s="71"/>
      <c r="F21" s="71"/>
      <c r="G21" s="74">
        <f>1+2</f>
        <v>3</v>
      </c>
      <c r="H21" s="71"/>
      <c r="I21" s="69"/>
      <c r="J21" s="69"/>
      <c r="K21" s="69"/>
      <c r="L21" s="69"/>
      <c r="M21" s="69"/>
      <c r="N21" s="69"/>
      <c r="O21" s="69"/>
      <c r="P21" s="69"/>
      <c r="Q21" s="70">
        <f>SUM(E21:P21)</f>
        <v>3</v>
      </c>
    </row>
    <row r="22" spans="1:17" s="58" customFormat="1" ht="18.75" customHeight="1">
      <c r="A22" s="55"/>
      <c r="B22" s="61" t="s">
        <v>64</v>
      </c>
      <c r="C22" s="62"/>
      <c r="D22" s="56" t="s">
        <v>51</v>
      </c>
      <c r="E22" s="74">
        <v>2</v>
      </c>
      <c r="F22" s="74">
        <v>2</v>
      </c>
      <c r="G22" s="74">
        <v>2</v>
      </c>
      <c r="H22" s="74">
        <v>1</v>
      </c>
      <c r="I22" s="57"/>
      <c r="J22" s="57"/>
      <c r="K22" s="57"/>
      <c r="L22" s="57"/>
      <c r="M22" s="57"/>
      <c r="N22" s="57"/>
      <c r="O22" s="57"/>
      <c r="P22" s="57"/>
      <c r="Q22" s="59">
        <f t="shared" si="1"/>
        <v>7</v>
      </c>
    </row>
    <row r="23" spans="1:17" s="58" customFormat="1" ht="18.75" customHeight="1">
      <c r="A23" s="55"/>
      <c r="B23" s="61" t="s">
        <v>65</v>
      </c>
      <c r="C23" s="62"/>
      <c r="D23" s="56" t="s">
        <v>50</v>
      </c>
      <c r="E23" s="71"/>
      <c r="F23" s="74">
        <v>2</v>
      </c>
      <c r="G23" s="74">
        <v>3</v>
      </c>
      <c r="H23" s="71"/>
      <c r="I23" s="57"/>
      <c r="J23" s="57"/>
      <c r="K23" s="57"/>
      <c r="L23" s="57"/>
      <c r="M23" s="57"/>
      <c r="N23" s="57"/>
      <c r="O23" s="57"/>
      <c r="P23" s="57"/>
      <c r="Q23" s="59">
        <f t="shared" si="1"/>
        <v>5</v>
      </c>
    </row>
    <row r="24" spans="1:17" s="58" customFormat="1" ht="18.75" customHeight="1">
      <c r="A24" s="55"/>
      <c r="B24" s="61" t="s">
        <v>66</v>
      </c>
      <c r="C24" s="62"/>
      <c r="D24" s="56" t="s">
        <v>49</v>
      </c>
      <c r="E24" s="72"/>
      <c r="F24" s="72"/>
      <c r="G24" s="72"/>
      <c r="H24" s="75">
        <v>1</v>
      </c>
      <c r="I24" s="57"/>
      <c r="J24" s="57"/>
      <c r="K24" s="57"/>
      <c r="L24" s="57"/>
      <c r="M24" s="57"/>
      <c r="N24" s="57"/>
      <c r="O24" s="57"/>
      <c r="P24" s="57"/>
      <c r="Q24" s="59">
        <f t="shared" si="1"/>
        <v>1</v>
      </c>
    </row>
    <row r="25" spans="1:17" s="58" customFormat="1" ht="18.75" customHeight="1">
      <c r="A25" s="55"/>
      <c r="B25" s="61"/>
      <c r="C25" s="62"/>
      <c r="D25" s="56" t="s">
        <v>48</v>
      </c>
      <c r="E25" s="75">
        <v>2</v>
      </c>
      <c r="F25" s="75">
        <v>1</v>
      </c>
      <c r="G25" s="72"/>
      <c r="H25" s="75">
        <v>1</v>
      </c>
      <c r="I25" s="57"/>
      <c r="J25" s="57"/>
      <c r="K25" s="57"/>
      <c r="L25" s="57"/>
      <c r="M25" s="57"/>
      <c r="N25" s="57"/>
      <c r="O25" s="57"/>
      <c r="P25" s="57"/>
      <c r="Q25" s="59">
        <f t="shared" si="1"/>
        <v>4</v>
      </c>
    </row>
    <row r="26" spans="1:18" s="58" customFormat="1" ht="18.75" customHeight="1">
      <c r="A26" s="55"/>
      <c r="B26" s="63"/>
      <c r="C26" s="64"/>
      <c r="D26" s="56" t="s">
        <v>47</v>
      </c>
      <c r="E26" s="72"/>
      <c r="F26" s="72"/>
      <c r="G26" s="75">
        <v>1</v>
      </c>
      <c r="H26" s="75">
        <v>1</v>
      </c>
      <c r="I26" s="57"/>
      <c r="J26" s="57"/>
      <c r="K26" s="57"/>
      <c r="L26" s="57"/>
      <c r="M26" s="57"/>
      <c r="N26" s="57"/>
      <c r="O26" s="57"/>
      <c r="P26" s="57"/>
      <c r="Q26" s="59">
        <f t="shared" si="1"/>
        <v>2</v>
      </c>
      <c r="R26" s="58">
        <f>SUM(Q9:Q19,Q21:Q26)</f>
        <v>183</v>
      </c>
    </row>
    <row r="27" spans="1:17" s="1" customFormat="1" ht="54" customHeight="1">
      <c r="A27" s="4">
        <v>2</v>
      </c>
      <c r="B27" s="52" t="s">
        <v>23</v>
      </c>
      <c r="C27" s="52" t="s">
        <v>43</v>
      </c>
      <c r="D27" s="19" t="s">
        <v>36</v>
      </c>
      <c r="E27" s="76" t="s">
        <v>20</v>
      </c>
      <c r="F27" s="76" t="s">
        <v>20</v>
      </c>
      <c r="G27" s="76" t="s">
        <v>20</v>
      </c>
      <c r="H27" s="76" t="s">
        <v>20</v>
      </c>
      <c r="I27" s="30" t="s">
        <v>20</v>
      </c>
      <c r="J27" s="30" t="s">
        <v>20</v>
      </c>
      <c r="K27" s="30" t="s">
        <v>20</v>
      </c>
      <c r="L27" s="30" t="s">
        <v>20</v>
      </c>
      <c r="M27" s="41" t="s">
        <v>16</v>
      </c>
      <c r="N27" s="41" t="s">
        <v>16</v>
      </c>
      <c r="O27" s="41" t="s">
        <v>16</v>
      </c>
      <c r="P27" s="41" t="s">
        <v>16</v>
      </c>
      <c r="Q27" s="78" t="s">
        <v>67</v>
      </c>
    </row>
    <row r="28" spans="1:17" s="1" customFormat="1" ht="17.25" customHeight="1">
      <c r="A28" s="6"/>
      <c r="B28" s="7" t="s">
        <v>21</v>
      </c>
      <c r="C28" s="5" t="s">
        <v>24</v>
      </c>
      <c r="D28" s="19" t="s">
        <v>39</v>
      </c>
      <c r="E28" s="30"/>
      <c r="F28" s="30"/>
      <c r="G28" s="30" t="s">
        <v>20</v>
      </c>
      <c r="H28" s="30"/>
      <c r="I28" s="30"/>
      <c r="J28" s="30" t="s">
        <v>20</v>
      </c>
      <c r="K28" s="30"/>
      <c r="L28" s="30"/>
      <c r="M28" s="30" t="s">
        <v>20</v>
      </c>
      <c r="N28" s="41"/>
      <c r="O28" s="41"/>
      <c r="P28" s="30" t="s">
        <v>20</v>
      </c>
      <c r="Q28" s="21"/>
    </row>
    <row r="29" spans="1:17" s="1" customFormat="1" ht="17.25" customHeight="1">
      <c r="A29" s="6"/>
      <c r="B29" s="7" t="s">
        <v>22</v>
      </c>
      <c r="C29" s="26"/>
      <c r="D29" s="18" t="s">
        <v>38</v>
      </c>
      <c r="E29" s="42"/>
      <c r="F29" s="42"/>
      <c r="G29" s="42"/>
      <c r="H29" s="42"/>
      <c r="I29" s="42"/>
      <c r="J29" s="42"/>
      <c r="K29" s="42"/>
      <c r="L29" s="42"/>
      <c r="M29" s="43"/>
      <c r="N29" s="42"/>
      <c r="O29" s="42"/>
      <c r="P29" s="44"/>
      <c r="Q29" s="79"/>
    </row>
    <row r="30" spans="1:17" s="1" customFormat="1" ht="90">
      <c r="A30" s="6"/>
      <c r="B30" s="10"/>
      <c r="C30" s="15" t="s">
        <v>25</v>
      </c>
      <c r="D30" s="20" t="s">
        <v>45</v>
      </c>
      <c r="E30" s="33"/>
      <c r="F30" s="118"/>
      <c r="G30" s="33"/>
      <c r="H30" s="30"/>
      <c r="I30" s="106" t="s">
        <v>70</v>
      </c>
      <c r="J30" s="118" t="s">
        <v>16</v>
      </c>
      <c r="K30" s="40"/>
      <c r="L30" s="34"/>
      <c r="M30" s="34"/>
      <c r="N30" s="34"/>
      <c r="O30" s="40"/>
      <c r="P30" s="118" t="s">
        <v>20</v>
      </c>
      <c r="Q30" s="23" t="s">
        <v>92</v>
      </c>
    </row>
    <row r="31" spans="1:17" s="1" customFormat="1" ht="21">
      <c r="A31" s="8"/>
      <c r="B31" s="9"/>
      <c r="C31" s="16"/>
      <c r="D31" s="18" t="s">
        <v>38</v>
      </c>
      <c r="E31" s="35"/>
      <c r="F31" s="119"/>
      <c r="G31" s="35"/>
      <c r="H31" s="36"/>
      <c r="I31" s="77"/>
      <c r="J31" s="119"/>
      <c r="K31" s="36"/>
      <c r="L31" s="36"/>
      <c r="M31" s="36"/>
      <c r="N31" s="36"/>
      <c r="O31" s="39"/>
      <c r="P31" s="119"/>
      <c r="Q31" s="96"/>
    </row>
    <row r="32" spans="1:17" s="1" customFormat="1" ht="22.5" customHeight="1">
      <c r="A32" s="51">
        <v>3</v>
      </c>
      <c r="B32" s="45" t="s">
        <v>75</v>
      </c>
      <c r="C32" s="82" t="s">
        <v>73</v>
      </c>
      <c r="D32" s="52" t="s">
        <v>71</v>
      </c>
      <c r="E32" s="107" t="s">
        <v>69</v>
      </c>
      <c r="F32" s="108"/>
      <c r="G32" s="108"/>
      <c r="H32" s="109"/>
      <c r="I32" s="41" t="s">
        <v>16</v>
      </c>
      <c r="J32" s="41" t="s">
        <v>20</v>
      </c>
      <c r="K32" s="41" t="s">
        <v>20</v>
      </c>
      <c r="L32" s="41" t="s">
        <v>20</v>
      </c>
      <c r="M32" s="41" t="s">
        <v>20</v>
      </c>
      <c r="N32" s="41" t="s">
        <v>20</v>
      </c>
      <c r="O32" s="41" t="s">
        <v>20</v>
      </c>
      <c r="P32" s="53" t="s">
        <v>20</v>
      </c>
      <c r="Q32" s="94"/>
    </row>
    <row r="33" spans="1:19" s="1" customFormat="1" ht="54">
      <c r="A33" s="81"/>
      <c r="B33" s="15" t="s">
        <v>76</v>
      </c>
      <c r="C33" s="100" t="s">
        <v>74</v>
      </c>
      <c r="D33" s="101" t="s">
        <v>72</v>
      </c>
      <c r="E33" s="85">
        <v>4</v>
      </c>
      <c r="F33" s="85">
        <v>3</v>
      </c>
      <c r="G33" s="85">
        <v>3</v>
      </c>
      <c r="H33" s="85">
        <v>4</v>
      </c>
      <c r="I33" s="39"/>
      <c r="J33" s="39"/>
      <c r="K33" s="39"/>
      <c r="L33" s="86"/>
      <c r="M33" s="39"/>
      <c r="N33" s="39"/>
      <c r="O33" s="39"/>
      <c r="P33" s="86"/>
      <c r="Q33" s="99" t="s">
        <v>86</v>
      </c>
      <c r="S33" s="93"/>
    </row>
    <row r="34" spans="1:19" s="1" customFormat="1" ht="69" customHeight="1">
      <c r="A34" s="14"/>
      <c r="B34" s="16"/>
      <c r="C34" s="12"/>
      <c r="D34" s="13"/>
      <c r="E34" s="97">
        <v>1</v>
      </c>
      <c r="F34" s="97"/>
      <c r="G34" s="97">
        <v>2</v>
      </c>
      <c r="H34" s="98"/>
      <c r="I34" s="39"/>
      <c r="J34" s="39"/>
      <c r="K34" s="39"/>
      <c r="L34" s="86"/>
      <c r="M34" s="39"/>
      <c r="N34" s="39"/>
      <c r="O34" s="39"/>
      <c r="P34" s="86"/>
      <c r="Q34" s="95" t="s">
        <v>85</v>
      </c>
      <c r="S34" s="93"/>
    </row>
    <row r="35" spans="1:17" s="1" customFormat="1" ht="162">
      <c r="A35" s="81">
        <v>3</v>
      </c>
      <c r="B35" s="15" t="s">
        <v>27</v>
      </c>
      <c r="C35" s="12" t="s">
        <v>42</v>
      </c>
      <c r="D35" s="54" t="s">
        <v>90</v>
      </c>
      <c r="E35" s="40"/>
      <c r="F35" s="40"/>
      <c r="G35" s="40"/>
      <c r="H35" s="83"/>
      <c r="I35" s="40"/>
      <c r="J35" s="40" t="s">
        <v>16</v>
      </c>
      <c r="K35" s="40"/>
      <c r="L35" s="83"/>
      <c r="M35" s="40"/>
      <c r="N35" s="40"/>
      <c r="O35" s="40"/>
      <c r="P35" s="40" t="s">
        <v>16</v>
      </c>
      <c r="Q35" s="84"/>
    </row>
    <row r="36" spans="1:17" s="1" customFormat="1" ht="63">
      <c r="A36" s="11">
        <v>4</v>
      </c>
      <c r="B36" s="3" t="s">
        <v>28</v>
      </c>
      <c r="C36" s="3"/>
      <c r="D36" s="17" t="s">
        <v>40</v>
      </c>
      <c r="E36" s="31"/>
      <c r="F36" s="87" t="s">
        <v>77</v>
      </c>
      <c r="G36" s="87" t="s">
        <v>78</v>
      </c>
      <c r="H36" s="29" t="s">
        <v>20</v>
      </c>
      <c r="I36" s="87" t="s">
        <v>70</v>
      </c>
      <c r="J36" s="31"/>
      <c r="K36" s="29"/>
      <c r="L36" s="29" t="s">
        <v>20</v>
      </c>
      <c r="M36" s="29"/>
      <c r="N36" s="29"/>
      <c r="O36" s="29"/>
      <c r="P36" s="29" t="s">
        <v>20</v>
      </c>
      <c r="Q36" s="25" t="s">
        <v>89</v>
      </c>
    </row>
    <row r="37" spans="1:17" s="1" customFormat="1" ht="72">
      <c r="A37" s="124">
        <v>5</v>
      </c>
      <c r="B37" s="126" t="s">
        <v>29</v>
      </c>
      <c r="C37" s="3" t="s">
        <v>30</v>
      </c>
      <c r="D37" s="19" t="s">
        <v>31</v>
      </c>
      <c r="E37" s="32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41" t="s">
        <v>20</v>
      </c>
      <c r="Q37" s="24"/>
    </row>
    <row r="38" spans="1:17" s="1" customFormat="1" ht="54">
      <c r="A38" s="125"/>
      <c r="B38" s="127"/>
      <c r="C38" s="3" t="s">
        <v>17</v>
      </c>
      <c r="D38" s="18" t="s">
        <v>41</v>
      </c>
      <c r="E38" s="32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29" t="s">
        <v>20</v>
      </c>
      <c r="Q38" s="24"/>
    </row>
    <row r="40" spans="5:10" ht="21">
      <c r="E40" s="29" t="s">
        <v>16</v>
      </c>
      <c r="F40" s="27" t="s">
        <v>18</v>
      </c>
      <c r="G40" s="28"/>
      <c r="H40" s="28"/>
      <c r="I40" s="49" t="s">
        <v>16</v>
      </c>
      <c r="J40" s="27" t="s">
        <v>19</v>
      </c>
    </row>
    <row r="47" spans="5:17" s="88" customFormat="1" ht="23.25"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</row>
    <row r="48" spans="5:17" s="88" customFormat="1" ht="23.25"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0"/>
    </row>
    <row r="49" spans="5:17" s="88" customFormat="1" ht="23.25"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</row>
    <row r="50" spans="5:17" s="88" customFormat="1" ht="23.25"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0"/>
    </row>
    <row r="51" spans="5:17" s="88" customFormat="1" ht="23.25"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</row>
    <row r="52" spans="5:17" s="88" customFormat="1" ht="23.25"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0"/>
    </row>
    <row r="53" spans="5:17" s="88" customFormat="1" ht="23.25"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5:17" s="88" customFormat="1" ht="23.25"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90"/>
    </row>
    <row r="55" spans="5:17" s="88" customFormat="1" ht="23.25"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0"/>
    </row>
    <row r="56" spans="5:17" s="88" customFormat="1" ht="23.25"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90"/>
    </row>
    <row r="57" spans="5:17" s="88" customFormat="1" ht="23.25"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90"/>
    </row>
    <row r="58" spans="5:17" s="88" customFormat="1" ht="23.25"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0"/>
    </row>
    <row r="59" spans="5:17" s="88" customFormat="1" ht="23.25"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</row>
    <row r="60" spans="5:17" s="88" customFormat="1" ht="23.25"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0"/>
    </row>
    <row r="61" spans="5:17" s="88" customFormat="1" ht="23.25"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0"/>
    </row>
    <row r="62" spans="5:17" s="88" customFormat="1" ht="23.25"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0"/>
    </row>
    <row r="63" spans="5:17" s="88" customFormat="1" ht="23.25"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90"/>
    </row>
    <row r="64" spans="5:17" s="88" customFormat="1" ht="23.25"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90"/>
    </row>
    <row r="65" spans="5:17" s="88" customFormat="1" ht="23.25"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90"/>
    </row>
    <row r="66" spans="5:17" s="88" customFormat="1" ht="23.25"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90"/>
    </row>
  </sheetData>
  <mergeCells count="18">
    <mergeCell ref="A3:Q3"/>
    <mergeCell ref="A1:Q1"/>
    <mergeCell ref="A2:Q2"/>
    <mergeCell ref="A37:A38"/>
    <mergeCell ref="B37:B38"/>
    <mergeCell ref="C5:C6"/>
    <mergeCell ref="A5:A6"/>
    <mergeCell ref="B5:B6"/>
    <mergeCell ref="Q5:Q6"/>
    <mergeCell ref="J30:J31"/>
    <mergeCell ref="A4:P4"/>
    <mergeCell ref="F30:F31"/>
    <mergeCell ref="P30:P31"/>
    <mergeCell ref="E8:H8"/>
    <mergeCell ref="E32:H32"/>
    <mergeCell ref="E20:H20"/>
    <mergeCell ref="D5:D6"/>
    <mergeCell ref="E5:P5"/>
  </mergeCells>
  <hyperlinks>
    <hyperlink ref="Q33" r:id="rId1" display="http://www.natres.psu.ac.th/Service/sweb/index.htm"/>
  </hyperlinks>
  <printOptions/>
  <pageMargins left="0.2755905511811024" right="0.2362204724409449" top="0.6299212598425197" bottom="0.2755905511811024" header="0.4330708661417323" footer="0.15748031496062992"/>
  <pageSetup horizontalDpi="600" verticalDpi="600" orientation="landscape" paperSize="9" r:id="rId3"/>
  <headerFooter alignWithMargins="0">
    <oddHeader>&amp;Cหน้าที่ &amp;P จาก 3 หน้า&amp;Rเอกสารประกอบวาระ 1.2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10" max="10" width="13.421875" style="0" customWidth="1"/>
    <col min="11" max="11" width="6.57421875" style="0" customWidth="1"/>
  </cols>
  <sheetData>
    <row r="1" spans="1:3" ht="23.25">
      <c r="A1" s="88" t="s">
        <v>87</v>
      </c>
      <c r="B1" s="88"/>
      <c r="C1" s="88"/>
    </row>
    <row r="2" spans="1:3" ht="23.25">
      <c r="A2" s="88"/>
      <c r="B2" s="88"/>
      <c r="C2" s="88"/>
    </row>
    <row r="3" spans="1:3" ht="23.25">
      <c r="A3" s="88">
        <v>1</v>
      </c>
      <c r="B3" s="88" t="s">
        <v>68</v>
      </c>
      <c r="C3" s="88"/>
    </row>
    <row r="4" spans="1:3" ht="23.25">
      <c r="A4" s="88"/>
      <c r="B4" s="88" t="s">
        <v>84</v>
      </c>
      <c r="C4" s="88"/>
    </row>
    <row r="5" spans="1:3" ht="23.25">
      <c r="A5" s="88"/>
      <c r="B5" s="88"/>
      <c r="C5" s="88"/>
    </row>
    <row r="6" spans="1:3" ht="23.25">
      <c r="A6" s="88">
        <v>2</v>
      </c>
      <c r="B6" s="88" t="s">
        <v>80</v>
      </c>
      <c r="C6" s="88"/>
    </row>
    <row r="7" spans="1:3" ht="23.25">
      <c r="A7" s="88"/>
      <c r="B7" s="88" t="s">
        <v>81</v>
      </c>
      <c r="C7" s="88"/>
    </row>
    <row r="8" spans="1:3" ht="23.25">
      <c r="A8" s="88"/>
      <c r="B8" s="88"/>
      <c r="C8" s="91"/>
    </row>
    <row r="9" spans="1:3" ht="23.25">
      <c r="A9" s="88">
        <v>3</v>
      </c>
      <c r="B9" s="88" t="s">
        <v>82</v>
      </c>
      <c r="C9" s="88"/>
    </row>
    <row r="10" spans="1:3" ht="23.25">
      <c r="A10" s="88"/>
      <c r="B10" s="88" t="s">
        <v>83</v>
      </c>
      <c r="C10" s="88"/>
    </row>
  </sheetData>
  <printOptions/>
  <pageMargins left="0.75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2009-09-25T02:08:26Z</cp:lastPrinted>
  <dcterms:created xsi:type="dcterms:W3CDTF">2008-07-25T04:55:33Z</dcterms:created>
  <dcterms:modified xsi:type="dcterms:W3CDTF">2009-11-26T03:51:57Z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